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onograma" sheetId="1" r:id="rId4"/>
  </sheets>
  <definedNames/>
  <calcPr/>
  <extLst>
    <ext uri="GoogleSheetsCustomDataVersion2">
      <go:sheetsCustomData xmlns:go="http://customooxmlschemas.google.com/" r:id="rId5" roundtripDataChecksum="9fKuIolKLia9QuRuUtmJtkQ/SH2gXjMktu/fMBvkPuw="/>
    </ext>
  </extLst>
</workbook>
</file>

<file path=xl/sharedStrings.xml><?xml version="1.0" encoding="utf-8"?>
<sst xmlns="http://schemas.openxmlformats.org/spreadsheetml/2006/main" count="25" uniqueCount="25">
  <si>
    <t>Obra</t>
  </si>
  <si>
    <t>Bancos</t>
  </si>
  <si>
    <t>B.D.I.</t>
  </si>
  <si>
    <t>Encargos Sociais</t>
  </si>
  <si>
    <t>Reforma Predial da Procuradoria da República  em Pernambuco</t>
  </si>
  <si>
    <t>SINAPI - 09/2025 - Pernambuco
ORSE - 09/2025 - Sergipe</t>
  </si>
  <si>
    <t>28,61%</t>
  </si>
  <si>
    <t>Desonerado: embutido nos preços unitário dos insumos de mão de obra</t>
  </si>
  <si>
    <t>Anexo V - Cronograma Físico-Financeiro</t>
  </si>
  <si>
    <t>Item</t>
  </si>
  <si>
    <t>Etapa</t>
  </si>
  <si>
    <t xml:space="preserve">Valor </t>
  </si>
  <si>
    <t>15 dias</t>
  </si>
  <si>
    <t>30 dias</t>
  </si>
  <si>
    <t>45 dias</t>
  </si>
  <si>
    <t>60 dias</t>
  </si>
  <si>
    <t>Administração Local</t>
  </si>
  <si>
    <t>Serviços Preliminares</t>
  </si>
  <si>
    <t>Projetos</t>
  </si>
  <si>
    <t>Subestação</t>
  </si>
  <si>
    <t>Acionamento Remoto da Subestação</t>
  </si>
  <si>
    <t>SPDA  e Aterramento do Edifício</t>
  </si>
  <si>
    <t>Impermeabilização</t>
  </si>
  <si>
    <t>Totais (sem BDI)</t>
  </si>
  <si>
    <t>Totais (com BDI 28,61%)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</si>
</sst>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0"/>
    <numFmt numFmtId="165" formatCode="&quot;R$ &quot;#,##0.00;&quot;-R$ &quot;#,##0.00"/>
  </numFmts>
  <fonts count="14">
    <font>
      <sz val="10.0"/>
      <color rgb="FF000000"/>
      <name val="Arial"/>
      <scheme val="minor"/>
    </font>
    <font>
      <sz val="11.0"/>
      <color theme="1"/>
      <name val="Arial"/>
    </font>
    <font>
      <b/>
      <sz val="12.0"/>
      <color theme="1"/>
      <name val="Open Sans"/>
    </font>
    <font>
      <b/>
      <sz val="9.0"/>
      <color theme="1"/>
      <name val="Open Sans"/>
    </font>
    <font>
      <color theme="1"/>
      <name val="Open Sans"/>
    </font>
    <font>
      <b/>
      <sz val="16.0"/>
      <color theme="1"/>
      <name val="Open Sans"/>
    </font>
    <font/>
    <font>
      <sz val="10.0"/>
      <color rgb="FF000000"/>
      <name val="Calibri"/>
    </font>
    <font>
      <b/>
      <sz val="12.0"/>
      <color rgb="FF434343"/>
      <name val="Open Sans"/>
    </font>
    <font>
      <sz val="10.0"/>
      <color rgb="FF000000"/>
      <name val="Open Sans"/>
    </font>
    <font>
      <b/>
      <sz val="10.0"/>
      <color rgb="FF000000"/>
      <name val="Open Sans"/>
    </font>
    <font>
      <b/>
      <sz val="11.0"/>
      <color rgb="FF434343"/>
      <name val="Open Sans"/>
    </font>
    <font>
      <sz val="10.0"/>
      <color rgb="FF434343"/>
      <name val="Open Sans"/>
    </font>
    <font>
      <sz val="10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576475"/>
        <bgColor rgb="FF576475"/>
      </patternFill>
    </fill>
    <fill>
      <patternFill patternType="solid">
        <fgColor rgb="FFF0F0F0"/>
        <bgColor rgb="FFF0F0F0"/>
      </patternFill>
    </fill>
    <fill>
      <patternFill patternType="solid">
        <fgColor rgb="FFD8ECF6"/>
        <bgColor rgb="FFD8ECF6"/>
      </patternFill>
    </fill>
    <fill>
      <patternFill patternType="solid">
        <fgColor rgb="FFE5F3E9"/>
        <bgColor rgb="FFE5F3E9"/>
      </patternFill>
    </fill>
  </fills>
  <borders count="6">
    <border/>
    <border>
      <bottom style="thick">
        <color rgb="FF356854"/>
      </bottom>
    </border>
    <border>
      <left/>
      <right/>
      <top/>
      <bottom style="dotted">
        <color rgb="FF000000"/>
      </bottom>
    </border>
    <border>
      <left/>
      <right/>
      <bottom/>
    </border>
    <border>
      <bottom style="dotted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3" fontId="1" numFmtId="0" xfId="0" applyAlignment="1" applyFill="1" applyFont="1">
      <alignment vertical="top"/>
    </xf>
    <xf borderId="0" fillId="3" fontId="1" numFmtId="164" xfId="0" applyAlignment="1" applyFont="1" applyNumberFormat="1">
      <alignment vertical="top"/>
    </xf>
    <xf borderId="0" fillId="3" fontId="2" numFmtId="164" xfId="0" applyAlignment="1" applyFont="1" applyNumberFormat="1">
      <alignment shrinkToFit="0" vertical="bottom" wrapText="1"/>
    </xf>
    <xf borderId="0" fillId="3" fontId="2" numFmtId="0" xfId="0" applyAlignment="1" applyFont="1">
      <alignment shrinkToFit="0" vertical="bottom" wrapText="1"/>
    </xf>
    <xf borderId="0" fillId="3" fontId="3" numFmtId="164" xfId="0" applyAlignment="1" applyFont="1" applyNumberFormat="1">
      <alignment horizontal="center" shrinkToFit="0" vertical="bottom" wrapText="1"/>
    </xf>
    <xf borderId="0" fillId="3" fontId="4" numFmtId="164" xfId="0" applyAlignment="1" applyFont="1" applyNumberFormat="1">
      <alignment horizontal="center" shrinkToFit="0" vertical="top" wrapText="1"/>
    </xf>
    <xf borderId="0" fillId="3" fontId="4" numFmtId="164" xfId="0" applyAlignment="1" applyFont="1" applyNumberFormat="1">
      <alignment horizontal="left" shrinkToFit="0" vertical="top" wrapText="1"/>
    </xf>
    <xf borderId="0" fillId="3" fontId="4" numFmtId="164" xfId="0" applyAlignment="1" applyFont="1" applyNumberFormat="1">
      <alignment shrinkToFit="0" vertical="top" wrapText="1"/>
    </xf>
    <xf borderId="0" fillId="3" fontId="4" numFmtId="0" xfId="0" applyAlignment="1" applyFont="1">
      <alignment shrinkToFit="0" vertical="top" wrapText="1"/>
    </xf>
    <xf borderId="0" fillId="0" fontId="1" numFmtId="164" xfId="0" applyAlignment="1" applyFont="1" applyNumberFormat="1">
      <alignment vertical="bottom"/>
    </xf>
    <xf borderId="0" fillId="0" fontId="1" numFmtId="0" xfId="0" applyAlignment="1" applyFont="1">
      <alignment vertical="bottom"/>
    </xf>
    <xf borderId="1" fillId="0" fontId="5" numFmtId="164" xfId="0" applyAlignment="1" applyBorder="1" applyFont="1" applyNumberFormat="1">
      <alignment horizontal="center" shrinkToFit="0" vertical="bottom" wrapText="1"/>
    </xf>
    <xf borderId="1" fillId="0" fontId="6" numFmtId="0" xfId="0" applyBorder="1" applyFont="1"/>
    <xf borderId="0" fillId="0" fontId="7" numFmtId="0" xfId="0" applyFont="1"/>
    <xf borderId="0" fillId="0" fontId="7" numFmtId="0" xfId="0" applyAlignment="1" applyFont="1">
      <alignment horizontal="center"/>
    </xf>
    <xf borderId="2" fillId="4" fontId="8" numFmtId="0" xfId="0" applyAlignment="1" applyBorder="1" applyFill="1" applyFont="1">
      <alignment horizontal="left" vertical="center"/>
    </xf>
    <xf borderId="2" fillId="4" fontId="8" numFmtId="0" xfId="0" applyAlignment="1" applyBorder="1" applyFont="1">
      <alignment vertical="center"/>
    </xf>
    <xf borderId="2" fillId="4" fontId="8" numFmtId="0" xfId="0" applyAlignment="1" applyBorder="1" applyFont="1">
      <alignment horizontal="right" vertical="center"/>
    </xf>
    <xf borderId="3" fillId="5" fontId="9" numFmtId="0" xfId="0" applyAlignment="1" applyBorder="1" applyFill="1" applyFont="1">
      <alignment horizontal="left"/>
    </xf>
    <xf borderId="3" fillId="5" fontId="9" numFmtId="0" xfId="0" applyBorder="1" applyFont="1"/>
    <xf borderId="3" fillId="5" fontId="10" numFmtId="165" xfId="0" applyBorder="1" applyFont="1" applyNumberFormat="1"/>
    <xf borderId="3" fillId="5" fontId="9" numFmtId="165" xfId="0" applyBorder="1" applyFont="1" applyNumberFormat="1"/>
    <xf borderId="4" fillId="0" fontId="9" numFmtId="0" xfId="0" applyAlignment="1" applyBorder="1" applyFont="1">
      <alignment horizontal="left"/>
    </xf>
    <xf borderId="4" fillId="0" fontId="9" numFmtId="0" xfId="0" applyBorder="1" applyFont="1"/>
    <xf borderId="4" fillId="0" fontId="10" numFmtId="0" xfId="0" applyBorder="1" applyFont="1"/>
    <xf borderId="4" fillId="0" fontId="9" numFmtId="9" xfId="0" applyBorder="1" applyFont="1" applyNumberFormat="1"/>
    <xf borderId="3" fillId="5" fontId="10" numFmtId="165" xfId="0" applyAlignment="1" applyBorder="1" applyFont="1" applyNumberFormat="1">
      <alignment readingOrder="0"/>
    </xf>
    <xf borderId="3" fillId="4" fontId="9" numFmtId="0" xfId="0" applyAlignment="1" applyBorder="1" applyFont="1">
      <alignment horizontal="left"/>
    </xf>
    <xf borderId="3" fillId="4" fontId="8" numFmtId="0" xfId="0" applyAlignment="1" applyBorder="1" applyFont="1">
      <alignment vertical="center"/>
    </xf>
    <xf borderId="3" fillId="4" fontId="11" numFmtId="165" xfId="0" applyAlignment="1" applyBorder="1" applyFont="1" applyNumberFormat="1">
      <alignment vertical="center"/>
    </xf>
    <xf borderId="0" fillId="0" fontId="9" numFmtId="0" xfId="0" applyAlignment="1" applyFont="1">
      <alignment horizontal="left"/>
    </xf>
    <xf borderId="0" fillId="0" fontId="12" numFmtId="0" xfId="0" applyFont="1"/>
    <xf borderId="0" fillId="0" fontId="11" numFmtId="0" xfId="0" applyFont="1"/>
    <xf borderId="0" fillId="0" fontId="12" numFmtId="9" xfId="0" applyFont="1" applyNumberFormat="1"/>
    <xf borderId="5" fillId="4" fontId="9" numFmtId="0" xfId="0" applyAlignment="1" applyBorder="1" applyFont="1">
      <alignment horizontal="left"/>
    </xf>
    <xf borderId="5" fillId="4" fontId="8" numFmtId="0" xfId="0" applyAlignment="1" applyBorder="1" applyFont="1">
      <alignment vertical="center"/>
    </xf>
    <xf borderId="5" fillId="4" fontId="11" numFmtId="165" xfId="0" applyAlignment="1" applyBorder="1" applyFont="1" applyNumberFormat="1">
      <alignment readingOrder="0" vertical="center"/>
    </xf>
    <xf borderId="5" fillId="4" fontId="11" numFmtId="165" xfId="0" applyAlignment="1" applyBorder="1" applyFont="1" applyNumberFormat="1">
      <alignment vertical="center"/>
    </xf>
    <xf borderId="0" fillId="0" fontId="13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1</xdr:row>
      <xdr:rowOff>190500</xdr:rowOff>
    </xdr:from>
    <xdr:ext cx="2295525" cy="6477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7.38"/>
    <col customWidth="1" min="2" max="2" width="43.88"/>
    <col customWidth="1" min="3" max="3" width="17.25"/>
    <col customWidth="1" min="4" max="7" width="18.88"/>
    <col customWidth="1" min="8" max="9" width="8.63"/>
  </cols>
  <sheetData>
    <row r="1" ht="9.75" customHeight="1">
      <c r="A1" s="1"/>
      <c r="B1" s="1"/>
      <c r="C1" s="1"/>
      <c r="D1" s="1"/>
      <c r="E1" s="1"/>
      <c r="F1" s="1"/>
      <c r="G1" s="1"/>
    </row>
    <row r="2" ht="16.5" customHeight="1">
      <c r="A2" s="2"/>
      <c r="B2" s="2"/>
      <c r="C2" s="2"/>
      <c r="D2" s="2"/>
      <c r="E2" s="2"/>
      <c r="F2" s="2"/>
      <c r="G2" s="2"/>
    </row>
    <row r="3" ht="16.5" customHeight="1">
      <c r="A3" s="3"/>
      <c r="B3" s="4"/>
      <c r="C3" s="4" t="s">
        <v>0</v>
      </c>
      <c r="D3" s="4"/>
      <c r="E3" s="4" t="s">
        <v>1</v>
      </c>
      <c r="F3" s="5" t="s">
        <v>2</v>
      </c>
      <c r="G3" s="5" t="s">
        <v>3</v>
      </c>
    </row>
    <row r="4" ht="54.75" customHeight="1">
      <c r="A4" s="6"/>
      <c r="B4" s="7"/>
      <c r="C4" s="8" t="s">
        <v>4</v>
      </c>
      <c r="E4" s="9" t="s">
        <v>5</v>
      </c>
      <c r="F4" s="10" t="s">
        <v>6</v>
      </c>
      <c r="G4" s="10" t="s">
        <v>7</v>
      </c>
    </row>
    <row r="5" ht="11.25" customHeight="1">
      <c r="A5" s="11"/>
      <c r="B5" s="11"/>
      <c r="C5" s="11"/>
      <c r="D5" s="11"/>
      <c r="E5" s="11"/>
      <c r="F5" s="11"/>
      <c r="G5" s="12"/>
    </row>
    <row r="6" ht="27.0" customHeight="1">
      <c r="A6" s="13" t="s">
        <v>8</v>
      </c>
      <c r="B6" s="14"/>
      <c r="C6" s="14"/>
      <c r="D6" s="14"/>
      <c r="E6" s="14"/>
      <c r="F6" s="14"/>
      <c r="G6" s="14"/>
    </row>
    <row r="7" ht="20.25" customHeight="1">
      <c r="A7" s="15"/>
      <c r="B7" s="15"/>
      <c r="C7" s="15"/>
      <c r="D7" s="16"/>
      <c r="E7" s="15"/>
      <c r="F7" s="15"/>
      <c r="G7" s="15"/>
    </row>
    <row r="8" ht="29.25" customHeight="1">
      <c r="A8" s="17" t="s">
        <v>9</v>
      </c>
      <c r="B8" s="18" t="s">
        <v>10</v>
      </c>
      <c r="C8" s="19" t="s">
        <v>11</v>
      </c>
      <c r="D8" s="19" t="s">
        <v>12</v>
      </c>
      <c r="E8" s="19" t="s">
        <v>13</v>
      </c>
      <c r="F8" s="19" t="s">
        <v>14</v>
      </c>
      <c r="G8" s="19" t="s">
        <v>15</v>
      </c>
    </row>
    <row r="9" ht="24.75" customHeight="1">
      <c r="A9" s="20">
        <v>1.0</v>
      </c>
      <c r="B9" s="21" t="s">
        <v>16</v>
      </c>
      <c r="C9" s="22">
        <v>18073.52</v>
      </c>
      <c r="D9" s="23">
        <f>C9*D10</f>
        <v>1807.352</v>
      </c>
      <c r="E9" s="23">
        <f>C9*E10</f>
        <v>2711.028</v>
      </c>
      <c r="F9" s="23">
        <f>C9*F10</f>
        <v>6325.732</v>
      </c>
      <c r="G9" s="23">
        <f>C9*G10</f>
        <v>7229.408</v>
      </c>
    </row>
    <row r="10" ht="24.75" customHeight="1">
      <c r="A10" s="24"/>
      <c r="B10" s="25"/>
      <c r="C10" s="26"/>
      <c r="D10" s="27">
        <v>0.1</v>
      </c>
      <c r="E10" s="27">
        <v>0.15</v>
      </c>
      <c r="F10" s="27">
        <v>0.35</v>
      </c>
      <c r="G10" s="27">
        <v>0.4</v>
      </c>
    </row>
    <row r="11" ht="24.75" customHeight="1">
      <c r="A11" s="20">
        <v>2.0</v>
      </c>
      <c r="B11" s="21" t="s">
        <v>17</v>
      </c>
      <c r="C11" s="22">
        <v>3032.84</v>
      </c>
      <c r="D11" s="23">
        <f>C11*D12</f>
        <v>1516.42</v>
      </c>
      <c r="E11" s="23">
        <f t="shared" ref="E11:G11" si="1">$C11*E12</f>
        <v>1516.42</v>
      </c>
      <c r="F11" s="23">
        <f t="shared" si="1"/>
        <v>0</v>
      </c>
      <c r="G11" s="23">
        <f t="shared" si="1"/>
        <v>0</v>
      </c>
    </row>
    <row r="12" ht="24.75" customHeight="1">
      <c r="A12" s="24"/>
      <c r="B12" s="25"/>
      <c r="C12" s="26"/>
      <c r="D12" s="27">
        <v>0.5</v>
      </c>
      <c r="E12" s="27">
        <v>0.5</v>
      </c>
      <c r="F12" s="27">
        <v>0.0</v>
      </c>
      <c r="G12" s="27">
        <v>0.0</v>
      </c>
    </row>
    <row r="13" ht="24.75" customHeight="1">
      <c r="A13" s="20">
        <v>3.0</v>
      </c>
      <c r="B13" s="21" t="s">
        <v>18</v>
      </c>
      <c r="C13" s="22">
        <v>14309.28</v>
      </c>
      <c r="D13" s="23">
        <f t="shared" ref="D13:F13" si="2">$C13*D14</f>
        <v>3577.32</v>
      </c>
      <c r="E13" s="23">
        <f t="shared" si="2"/>
        <v>3577.32</v>
      </c>
      <c r="F13" s="23">
        <f t="shared" si="2"/>
        <v>3577.32</v>
      </c>
      <c r="G13" s="23">
        <f>C13*G14</f>
        <v>3577.32</v>
      </c>
    </row>
    <row r="14" ht="24.75" customHeight="1">
      <c r="A14" s="24"/>
      <c r="B14" s="25"/>
      <c r="C14" s="26"/>
      <c r="D14" s="27">
        <v>0.25</v>
      </c>
      <c r="E14" s="27">
        <v>0.25</v>
      </c>
      <c r="F14" s="27">
        <v>0.25</v>
      </c>
      <c r="G14" s="27">
        <v>0.25</v>
      </c>
    </row>
    <row r="15" ht="24.75" customHeight="1">
      <c r="A15" s="20">
        <v>4.0</v>
      </c>
      <c r="B15" s="21" t="s">
        <v>19</v>
      </c>
      <c r="C15" s="22">
        <v>39146.91</v>
      </c>
      <c r="D15" s="23">
        <f t="shared" ref="D15:G15" si="3">$C15*D16</f>
        <v>3914.691</v>
      </c>
      <c r="E15" s="23">
        <f t="shared" si="3"/>
        <v>3914.691</v>
      </c>
      <c r="F15" s="23">
        <f t="shared" si="3"/>
        <v>15658.764</v>
      </c>
      <c r="G15" s="23">
        <f t="shared" si="3"/>
        <v>15658.764</v>
      </c>
    </row>
    <row r="16" ht="24.75" customHeight="1">
      <c r="A16" s="24"/>
      <c r="B16" s="25"/>
      <c r="C16" s="26"/>
      <c r="D16" s="27">
        <v>0.1</v>
      </c>
      <c r="E16" s="27">
        <v>0.1</v>
      </c>
      <c r="F16" s="27">
        <v>0.4</v>
      </c>
      <c r="G16" s="27">
        <v>0.4</v>
      </c>
    </row>
    <row r="17" ht="24.75" customHeight="1">
      <c r="A17" s="20">
        <v>5.0</v>
      </c>
      <c r="B17" s="21" t="s">
        <v>20</v>
      </c>
      <c r="C17" s="28">
        <v>11255.48</v>
      </c>
      <c r="D17" s="23">
        <f>C17*D18</f>
        <v>0</v>
      </c>
      <c r="E17" s="23">
        <f>C17*E18</f>
        <v>2251.096</v>
      </c>
      <c r="F17" s="23">
        <f>$C17*F18</f>
        <v>6753.288</v>
      </c>
      <c r="G17" s="23">
        <f>C17*G18</f>
        <v>2251.096</v>
      </c>
    </row>
    <row r="18" ht="24.75" customHeight="1">
      <c r="A18" s="24"/>
      <c r="B18" s="25"/>
      <c r="C18" s="26"/>
      <c r="D18" s="27">
        <v>0.0</v>
      </c>
      <c r="E18" s="27">
        <v>0.2</v>
      </c>
      <c r="F18" s="27">
        <v>0.6</v>
      </c>
      <c r="G18" s="27">
        <v>0.2</v>
      </c>
    </row>
    <row r="19" ht="24.75" customHeight="1">
      <c r="A19" s="20">
        <v>6.0</v>
      </c>
      <c r="B19" s="21" t="s">
        <v>21</v>
      </c>
      <c r="C19" s="22">
        <v>16879.8</v>
      </c>
      <c r="D19" s="23">
        <f t="shared" ref="D19:F19" si="4">$C19*D20</f>
        <v>0</v>
      </c>
      <c r="E19" s="23">
        <f t="shared" si="4"/>
        <v>0</v>
      </c>
      <c r="F19" s="23">
        <f t="shared" si="4"/>
        <v>3375.96</v>
      </c>
      <c r="G19" s="23">
        <f>C19*G20</f>
        <v>13503.84</v>
      </c>
    </row>
    <row r="20" ht="24.75" customHeight="1">
      <c r="A20" s="24"/>
      <c r="B20" s="25"/>
      <c r="C20" s="26"/>
      <c r="D20" s="27">
        <v>0.0</v>
      </c>
      <c r="E20" s="27">
        <v>0.0</v>
      </c>
      <c r="F20" s="27">
        <v>0.2</v>
      </c>
      <c r="G20" s="27">
        <v>0.8</v>
      </c>
    </row>
    <row r="21" ht="24.75" customHeight="1">
      <c r="A21" s="20">
        <v>7.0</v>
      </c>
      <c r="B21" s="21" t="s">
        <v>22</v>
      </c>
      <c r="C21" s="22">
        <v>476.43</v>
      </c>
      <c r="D21" s="23">
        <f t="shared" ref="D21:G21" si="5">$C21*D22</f>
        <v>0</v>
      </c>
      <c r="E21" s="23">
        <f t="shared" si="5"/>
        <v>476.43</v>
      </c>
      <c r="F21" s="23">
        <f t="shared" si="5"/>
        <v>0</v>
      </c>
      <c r="G21" s="23">
        <f t="shared" si="5"/>
        <v>0</v>
      </c>
    </row>
    <row r="22" ht="24.75" customHeight="1">
      <c r="A22" s="24"/>
      <c r="B22" s="25"/>
      <c r="C22" s="26"/>
      <c r="D22" s="27">
        <v>0.0</v>
      </c>
      <c r="E22" s="27">
        <v>1.0</v>
      </c>
      <c r="F22" s="27">
        <v>0.0</v>
      </c>
      <c r="G22" s="27">
        <v>0.0</v>
      </c>
    </row>
    <row r="23" ht="24.75" customHeight="1">
      <c r="A23" s="29"/>
      <c r="B23" s="30" t="s">
        <v>23</v>
      </c>
      <c r="C23" s="31">
        <f>SUM(C9:C21)</f>
        <v>103174.26</v>
      </c>
      <c r="D23" s="31">
        <f t="shared" ref="D23:G23" si="6">D9+D11+D13+D15+D17+D19+D21</f>
        <v>10815.783</v>
      </c>
      <c r="E23" s="31">
        <f t="shared" si="6"/>
        <v>14446.985</v>
      </c>
      <c r="F23" s="31">
        <f t="shared" si="6"/>
        <v>35691.064</v>
      </c>
      <c r="G23" s="31">
        <f t="shared" si="6"/>
        <v>42220.428</v>
      </c>
    </row>
    <row r="24" ht="12.0" customHeight="1">
      <c r="A24" s="32"/>
      <c r="B24" s="33"/>
      <c r="C24" s="34"/>
      <c r="D24" s="35"/>
      <c r="E24" s="35"/>
      <c r="F24" s="35"/>
      <c r="G24" s="35"/>
    </row>
    <row r="25" ht="24.75" customHeight="1">
      <c r="A25" s="36"/>
      <c r="B25" s="37" t="s">
        <v>24</v>
      </c>
      <c r="C25" s="38">
        <v>132692.41</v>
      </c>
      <c r="D25" s="39">
        <f t="shared" ref="D25:F25" si="7">D23*1.2861</f>
        <v>13910.17852</v>
      </c>
      <c r="E25" s="39">
        <f t="shared" si="7"/>
        <v>18580.26741</v>
      </c>
      <c r="F25" s="39">
        <f t="shared" si="7"/>
        <v>45902.27741</v>
      </c>
      <c r="G25" s="39">
        <f>G23*1.2861-0.01</f>
        <v>54299.68245</v>
      </c>
    </row>
    <row r="26" ht="19.5" customHeight="1"/>
    <row r="27" ht="12.75" customHeight="1"/>
    <row r="28" ht="12.75" customHeight="1"/>
    <row r="29" ht="12.75" customHeight="1">
      <c r="D29" s="40"/>
      <c r="E29" s="40"/>
      <c r="F29" s="40"/>
      <c r="G29" s="40"/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</sheetData>
  <mergeCells count="2">
    <mergeCell ref="C4:D4"/>
    <mergeCell ref="A6:G6"/>
  </mergeCells>
  <printOptions/>
  <pageMargins bottom="0.47244094488188976" footer="0.0" header="0.0" left="0.7" right="0.7" top="0.47244094488188976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2024-03-11T13:52:53Z</dcterms:created>
  <dc:creator>axlsx</dc:creator>
</cp:coreProperties>
</file>